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45" windowWidth="15960" windowHeight="16440"/>
  </bookViews>
  <sheets>
    <sheet name="r" sheetId="1" r:id="rId1"/>
  </sheets>
  <calcPr calcId="145621"/>
</workbook>
</file>

<file path=xl/calcChain.xml><?xml version="1.0" encoding="utf-8"?>
<calcChain xmlns="http://schemas.openxmlformats.org/spreadsheetml/2006/main">
  <c r="E19" i="1" l="1"/>
  <c r="U18" i="1"/>
  <c r="F18" i="1"/>
  <c r="U17" i="1"/>
  <c r="P17" i="1"/>
  <c r="F17" i="1"/>
  <c r="U16" i="1"/>
  <c r="F16" i="1"/>
  <c r="U15" i="1"/>
  <c r="P15" i="1"/>
  <c r="F15" i="1"/>
  <c r="U14" i="1"/>
  <c r="P14" i="1"/>
  <c r="F14" i="1"/>
  <c r="U13" i="1"/>
  <c r="F13" i="1"/>
  <c r="U12" i="1"/>
  <c r="F12" i="1"/>
  <c r="U11" i="1"/>
  <c r="F11" i="1"/>
  <c r="U10" i="1"/>
  <c r="F10" i="1"/>
  <c r="U9" i="1"/>
  <c r="F9" i="1"/>
  <c r="U8" i="1"/>
  <c r="F8" i="1"/>
  <c r="U7" i="1"/>
  <c r="F7" i="1"/>
  <c r="U6" i="1"/>
  <c r="F6" i="1"/>
  <c r="U5" i="1"/>
  <c r="F5" i="1"/>
  <c r="U4" i="1"/>
  <c r="U19" i="1" s="1"/>
  <c r="F4" i="1"/>
  <c r="F19" i="1" s="1"/>
</calcChain>
</file>

<file path=xl/sharedStrings.xml><?xml version="1.0" encoding="utf-8"?>
<sst xmlns="http://schemas.openxmlformats.org/spreadsheetml/2006/main" count="112" uniqueCount="43">
  <si>
    <t>Brand</t>
  </si>
  <si>
    <t xml:space="preserve">Ronaldinho </t>
  </si>
  <si>
    <t>Material</t>
  </si>
  <si>
    <t>Material Description</t>
  </si>
  <si>
    <t>sales restrictions</t>
  </si>
  <si>
    <r>
      <rPr>
        <sz val="10"/>
        <color indexed="8"/>
        <rFont val="Arial"/>
      </rPr>
      <t xml:space="preserve">retail price </t>
    </r>
    <r>
      <rPr>
        <sz val="8"/>
        <color indexed="8"/>
        <rFont val="Arial"/>
      </rPr>
      <t>(VAT included)</t>
    </r>
  </si>
  <si>
    <t>Not allocated (Qty)</t>
  </si>
  <si>
    <t>Not allocated (Value)</t>
  </si>
  <si>
    <t>export carton</t>
  </si>
  <si>
    <t>inner</t>
  </si>
  <si>
    <t>carton size 
(cm) Lxwxh</t>
  </si>
  <si>
    <t>weight (in)
Kg</t>
  </si>
  <si>
    <t>carton size inner Lxwxh</t>
  </si>
  <si>
    <t>weight ct out (Kg)</t>
  </si>
  <si>
    <t>TARIC
code</t>
  </si>
  <si>
    <t>made in</t>
  </si>
  <si>
    <t>basic material</t>
  </si>
  <si>
    <t>EAN code</t>
  </si>
  <si>
    <t>Estimated PLT n°</t>
  </si>
  <si>
    <t>Beach soccer ball</t>
  </si>
  <si>
    <t>only for  Russia</t>
  </si>
  <si>
    <t>95063200</t>
  </si>
  <si>
    <t>china</t>
  </si>
  <si>
    <t>PVC + rubber</t>
  </si>
  <si>
    <t>Street soccer ball</t>
  </si>
  <si>
    <t>Soccer ball mini - size 1</t>
  </si>
  <si>
    <t>Soccer ball classic</t>
  </si>
  <si>
    <t>TPU + rubber</t>
  </si>
  <si>
    <t xml:space="preserve">Vintage ball </t>
  </si>
  <si>
    <t>na</t>
  </si>
  <si>
    <t>Ball plush</t>
  </si>
  <si>
    <t>Polyester</t>
  </si>
  <si>
    <t>Shoe bag</t>
  </si>
  <si>
    <t>4202929190</t>
  </si>
  <si>
    <t>Gym sack</t>
  </si>
  <si>
    <t>Backpack</t>
  </si>
  <si>
    <t>Sport bag</t>
  </si>
  <si>
    <t>Shoulder bag</t>
  </si>
  <si>
    <t>Waist bag</t>
  </si>
  <si>
    <t>Kids backpack</t>
  </si>
  <si>
    <t>Pochette</t>
  </si>
  <si>
    <t>Air pump for ball inflating</t>
  </si>
  <si>
    <t>plastic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</si>
</sst>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&quot; € &quot;* #,##0.00&quot; &quot;;&quot;-€ &quot;* #,##0.00&quot; &quot;;&quot; € &quot;* &quot;-&quot;??&quot; &quot;"/>
    <numFmt numFmtId="165" formatCode="&quot; &quot;* #,##0&quot; &quot;;&quot;-&quot;* #,##0&quot; &quot;;&quot; &quot;* &quot;-&quot;??&quot; &quot;"/>
    <numFmt numFmtId="166" formatCode="&quot; &quot;* #,##0.0&quot; &quot;;&quot;-&quot;* #,##0.0&quot; &quot;;&quot; &quot;* &quot;-&quot;??&quot; &quot;"/>
    <numFmt numFmtId="167" formatCode="0.0"/>
    <numFmt numFmtId="168" formatCode="&quot; &quot;* #,##0.00&quot; &quot;;&quot;-&quot;* #,##0.00&quot; &quot;;&quot; &quot;* &quot;-&quot;??&quot; &quot;"/>
    <numFmt numFmtId="169" formatCode="&quot; &quot;* #,##0.00&quot; € &quot;;&quot;-&quot;* #,##0.00&quot; € &quot;;&quot; &quot;* &quot;-&quot;??&quot; € &quot;"/>
  </numFmts>
  <fonts count="4" x14ac:knownFonts="1">
    <font>
      <sz val="11"/>
      <color indexed="8"/>
      <name val="Calibri"/>
    </font>
    <font>
      <b/>
      <sz val="11"/>
      <color indexed="8"/>
      <name val="Calibri"/>
    </font>
    <font>
      <sz val="10"/>
      <color indexed="8"/>
      <name val="Arial"/>
    </font>
    <font>
      <sz val="8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</fills>
  <borders count="17">
    <border>
      <left/>
      <right/>
      <top/>
      <bottom/>
      <diagonal/>
    </border>
    <border>
      <left style="thin">
        <color indexed="10"/>
      </left>
      <right/>
      <top style="thin">
        <color indexed="10"/>
      </top>
      <bottom/>
      <diagonal/>
    </border>
    <border>
      <left/>
      <right/>
      <top style="thin">
        <color indexed="10"/>
      </top>
      <bottom/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/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10"/>
      </bottom>
      <diagonal/>
    </border>
  </borders>
  <cellStyleXfs count="1">
    <xf numFmtId="0" fontId="0" fillId="0" borderId="0" applyNumberFormat="0" applyFill="0" applyBorder="0" applyProtection="0"/>
  </cellStyleXfs>
  <cellXfs count="48">
    <xf numFmtId="0" fontId="0" fillId="0" borderId="0" xfId="0" applyFont="1" applyAlignment="1"/>
    <xf numFmtId="0" fontId="0" fillId="0" borderId="0" xfId="0" applyNumberFormat="1" applyFont="1" applyAlignment="1"/>
    <xf numFmtId="49" fontId="0" fillId="2" borderId="1" xfId="0" applyNumberFormat="1" applyFont="1" applyFill="1" applyBorder="1" applyAlignment="1"/>
    <xf numFmtId="49" fontId="0" fillId="2" borderId="2" xfId="0" applyNumberFormat="1" applyFont="1" applyFill="1" applyBorder="1" applyAlignment="1"/>
    <xf numFmtId="0" fontId="0" fillId="2" borderId="2" xfId="0" applyFont="1" applyFill="1" applyBorder="1" applyAlignment="1"/>
    <xf numFmtId="9" fontId="0" fillId="0" borderId="3" xfId="0" applyNumberFormat="1" applyFont="1" applyBorder="1" applyAlignment="1"/>
    <xf numFmtId="0" fontId="0" fillId="0" borderId="4" xfId="0" applyFont="1" applyBorder="1" applyAlignment="1"/>
    <xf numFmtId="0" fontId="0" fillId="3" borderId="4" xfId="0" applyFont="1" applyFill="1" applyBorder="1" applyAlignment="1"/>
    <xf numFmtId="0" fontId="1" fillId="0" borderId="5" xfId="0" applyFont="1" applyBorder="1" applyAlignment="1"/>
    <xf numFmtId="0" fontId="1" fillId="0" borderId="6" xfId="0" applyFont="1" applyBorder="1" applyAlignment="1">
      <alignment horizontal="center"/>
    </xf>
    <xf numFmtId="0" fontId="0" fillId="0" borderId="6" xfId="0" applyFont="1" applyBorder="1" applyAlignment="1"/>
    <xf numFmtId="0" fontId="0" fillId="3" borderId="6" xfId="0" applyFont="1" applyFill="1" applyBorder="1" applyAlignment="1"/>
    <xf numFmtId="49" fontId="2" fillId="4" borderId="7" xfId="0" applyNumberFormat="1" applyFont="1" applyFill="1" applyBorder="1" applyAlignment="1">
      <alignment horizontal="center" vertical="center"/>
    </xf>
    <xf numFmtId="49" fontId="2" fillId="4" borderId="7" xfId="0" applyNumberFormat="1" applyFont="1" applyFill="1" applyBorder="1" applyAlignment="1">
      <alignment horizontal="center" vertical="center" wrapText="1"/>
    </xf>
    <xf numFmtId="0" fontId="0" fillId="0" borderId="14" xfId="0" applyNumberFormat="1" applyFont="1" applyBorder="1" applyAlignment="1"/>
    <xf numFmtId="49" fontId="0" fillId="0" borderId="14" xfId="0" applyNumberFormat="1" applyFont="1" applyBorder="1" applyAlignment="1"/>
    <xf numFmtId="49" fontId="0" fillId="0" borderId="14" xfId="0" applyNumberFormat="1" applyFont="1" applyBorder="1" applyAlignment="1">
      <alignment horizontal="center"/>
    </xf>
    <xf numFmtId="164" fontId="0" fillId="0" borderId="14" xfId="0" applyNumberFormat="1" applyFont="1" applyBorder="1" applyAlignment="1"/>
    <xf numFmtId="165" fontId="0" fillId="0" borderId="14" xfId="0" applyNumberFormat="1" applyFont="1" applyBorder="1" applyAlignment="1"/>
    <xf numFmtId="1" fontId="2" fillId="0" borderId="14" xfId="0" applyNumberFormat="1" applyFont="1" applyBorder="1" applyAlignment="1"/>
    <xf numFmtId="1" fontId="2" fillId="0" borderId="14" xfId="0" applyNumberFormat="1" applyFont="1" applyBorder="1" applyAlignment="1">
      <alignment horizontal="right"/>
    </xf>
    <xf numFmtId="166" fontId="2" fillId="3" borderId="15" xfId="0" applyNumberFormat="1" applyFont="1" applyFill="1" applyBorder="1" applyAlignment="1">
      <alignment horizontal="right"/>
    </xf>
    <xf numFmtId="167" fontId="2" fillId="0" borderId="14" xfId="0" applyNumberFormat="1" applyFont="1" applyBorder="1" applyAlignment="1">
      <alignment horizontal="right"/>
    </xf>
    <xf numFmtId="166" fontId="2" fillId="3" borderId="14" xfId="0" applyNumberFormat="1" applyFont="1" applyFill="1" applyBorder="1" applyAlignment="1">
      <alignment horizontal="right"/>
    </xf>
    <xf numFmtId="166" fontId="2" fillId="0" borderId="14" xfId="0" applyNumberFormat="1" applyFont="1" applyBorder="1" applyAlignment="1">
      <alignment horizontal="right"/>
    </xf>
    <xf numFmtId="49" fontId="2" fillId="0" borderId="14" xfId="0" applyNumberFormat="1" applyFont="1" applyBorder="1" applyAlignment="1"/>
    <xf numFmtId="49" fontId="2" fillId="0" borderId="14" xfId="0" applyNumberFormat="1" applyFont="1" applyBorder="1" applyAlignment="1">
      <alignment horizontal="center"/>
    </xf>
    <xf numFmtId="165" fontId="2" fillId="0" borderId="14" xfId="0" applyNumberFormat="1" applyFont="1" applyBorder="1" applyAlignment="1"/>
    <xf numFmtId="168" fontId="2" fillId="0" borderId="14" xfId="0" applyNumberFormat="1" applyFont="1" applyBorder="1" applyAlignment="1"/>
    <xf numFmtId="3" fontId="2" fillId="0" borderId="14" xfId="0" applyNumberFormat="1" applyFont="1" applyBorder="1" applyAlignment="1"/>
    <xf numFmtId="49" fontId="2" fillId="0" borderId="14" xfId="0" applyNumberFormat="1" applyFont="1" applyBorder="1" applyAlignment="1">
      <alignment horizontal="right"/>
    </xf>
    <xf numFmtId="49" fontId="2" fillId="3" borderId="14" xfId="0" applyNumberFormat="1" applyFont="1" applyFill="1" applyBorder="1" applyAlignment="1">
      <alignment horizontal="right"/>
    </xf>
    <xf numFmtId="167" fontId="2" fillId="3" borderId="14" xfId="0" applyNumberFormat="1" applyFont="1" applyFill="1" applyBorder="1" applyAlignment="1">
      <alignment horizontal="right"/>
    </xf>
    <xf numFmtId="0" fontId="0" fillId="0" borderId="16" xfId="0" applyFont="1" applyBorder="1" applyAlignment="1"/>
    <xf numFmtId="165" fontId="1" fillId="0" borderId="16" xfId="0" applyNumberFormat="1" applyFont="1" applyBorder="1" applyAlignment="1"/>
    <xf numFmtId="164" fontId="1" fillId="0" borderId="16" xfId="0" applyNumberFormat="1" applyFont="1" applyBorder="1" applyAlignment="1"/>
    <xf numFmtId="0" fontId="0" fillId="3" borderId="16" xfId="0" applyFont="1" applyFill="1" applyBorder="1" applyAlignment="1"/>
    <xf numFmtId="168" fontId="0" fillId="0" borderId="16" xfId="0" applyNumberFormat="1" applyFont="1" applyBorder="1" applyAlignment="1"/>
    <xf numFmtId="166" fontId="0" fillId="0" borderId="4" xfId="0" applyNumberFormat="1" applyFont="1" applyBorder="1" applyAlignment="1"/>
    <xf numFmtId="164" fontId="0" fillId="0" borderId="4" xfId="0" applyNumberFormat="1" applyFont="1" applyBorder="1" applyAlignment="1"/>
    <xf numFmtId="9" fontId="0" fillId="0" borderId="4" xfId="0" applyNumberFormat="1" applyFont="1" applyBorder="1" applyAlignment="1"/>
    <xf numFmtId="169" fontId="0" fillId="0" borderId="4" xfId="0" applyNumberFormat="1" applyFont="1" applyBorder="1" applyAlignment="1"/>
    <xf numFmtId="49" fontId="2" fillId="4" borderId="8" xfId="0" applyNumberFormat="1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49" fontId="2" fillId="4" borderId="11" xfId="0" applyNumberFormat="1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00"/>
      <rgbColor rgb="FFAAAAAA"/>
      <rgbColor rgb="FFFFFFFF"/>
      <rgbColor rgb="FFCCFFCC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1"/>
  <sheetViews>
    <sheetView showGridLines="0" tabSelected="1" workbookViewId="0"/>
  </sheetViews>
  <sheetFormatPr defaultColWidth="8.85546875" defaultRowHeight="15" customHeight="1" x14ac:dyDescent="0.25"/>
  <cols>
    <col min="1" max="1" width="15.85546875" style="1" customWidth="1"/>
    <col min="2" max="2" width="44.42578125" style="1" customWidth="1"/>
    <col min="3" max="3" width="15.28515625" style="1" customWidth="1"/>
    <col min="4" max="4" width="22.85546875" style="1" customWidth="1"/>
    <col min="5" max="5" width="16.7109375" style="1" customWidth="1"/>
    <col min="6" max="6" width="30.85546875" style="1" customWidth="1"/>
    <col min="7" max="7" width="12.140625" style="1" customWidth="1"/>
    <col min="8" max="8" width="7.42578125" style="1" customWidth="1"/>
    <col min="9" max="11" width="7.7109375" style="1" customWidth="1"/>
    <col min="12" max="12" width="13.42578125" style="1" customWidth="1"/>
    <col min="13" max="15" width="7.85546875" style="1" customWidth="1"/>
    <col min="16" max="16" width="17.28515625" style="1" customWidth="1"/>
    <col min="17" max="17" width="14.85546875" style="1" customWidth="1"/>
    <col min="18" max="18" width="11.42578125" style="1" customWidth="1"/>
    <col min="19" max="19" width="29.42578125" style="1" customWidth="1"/>
    <col min="20" max="20" width="20.140625" style="1" customWidth="1"/>
    <col min="21" max="21" width="18" style="1" customWidth="1"/>
    <col min="22" max="256" width="8.85546875" style="1" customWidth="1"/>
  </cols>
  <sheetData>
    <row r="1" spans="1:21" ht="15" customHeight="1" x14ac:dyDescent="0.25">
      <c r="A1" s="2" t="s">
        <v>0</v>
      </c>
      <c r="B1" s="3" t="s">
        <v>1</v>
      </c>
      <c r="C1" s="4"/>
      <c r="D1" s="5"/>
      <c r="E1" s="6"/>
      <c r="F1" s="6"/>
      <c r="G1" s="6"/>
      <c r="H1" s="6"/>
      <c r="I1" s="7"/>
      <c r="J1" s="7"/>
      <c r="K1" s="7"/>
      <c r="L1" s="6"/>
      <c r="M1" s="7"/>
      <c r="N1" s="7"/>
      <c r="O1" s="7"/>
      <c r="P1" s="6"/>
      <c r="Q1" s="6"/>
      <c r="R1" s="6"/>
      <c r="S1" s="6"/>
      <c r="T1" s="6"/>
      <c r="U1" s="6"/>
    </row>
    <row r="2" spans="1:21" ht="15" customHeight="1" x14ac:dyDescent="0.25">
      <c r="A2" s="8"/>
      <c r="B2" s="8"/>
      <c r="C2" s="8"/>
      <c r="D2" s="9"/>
      <c r="E2" s="9"/>
      <c r="F2" s="9"/>
      <c r="G2" s="10"/>
      <c r="H2" s="10"/>
      <c r="I2" s="11"/>
      <c r="J2" s="11"/>
      <c r="K2" s="11"/>
      <c r="L2" s="10"/>
      <c r="M2" s="11"/>
      <c r="N2" s="11"/>
      <c r="O2" s="11"/>
      <c r="P2" s="10"/>
      <c r="Q2" s="10"/>
      <c r="R2" s="10"/>
      <c r="S2" s="10"/>
      <c r="T2" s="10"/>
      <c r="U2" s="10"/>
    </row>
    <row r="3" spans="1:21" ht="29.25" customHeight="1" x14ac:dyDescent="0.25">
      <c r="A3" s="12" t="s">
        <v>2</v>
      </c>
      <c r="B3" s="12" t="s">
        <v>3</v>
      </c>
      <c r="C3" s="12" t="s">
        <v>4</v>
      </c>
      <c r="D3" s="13" t="s">
        <v>5</v>
      </c>
      <c r="E3" s="12" t="s">
        <v>6</v>
      </c>
      <c r="F3" s="12" t="s">
        <v>7</v>
      </c>
      <c r="G3" s="12" t="s">
        <v>8</v>
      </c>
      <c r="H3" s="12" t="s">
        <v>9</v>
      </c>
      <c r="I3" s="42" t="s">
        <v>10</v>
      </c>
      <c r="J3" s="43"/>
      <c r="K3" s="44"/>
      <c r="L3" s="13" t="s">
        <v>11</v>
      </c>
      <c r="M3" s="45" t="s">
        <v>12</v>
      </c>
      <c r="N3" s="46"/>
      <c r="O3" s="47"/>
      <c r="P3" s="12" t="s">
        <v>13</v>
      </c>
      <c r="Q3" s="13" t="s">
        <v>14</v>
      </c>
      <c r="R3" s="12" t="s">
        <v>15</v>
      </c>
      <c r="S3" s="12" t="s">
        <v>16</v>
      </c>
      <c r="T3" s="12" t="s">
        <v>17</v>
      </c>
      <c r="U3" s="12" t="s">
        <v>18</v>
      </c>
    </row>
    <row r="4" spans="1:21" ht="15" customHeight="1" x14ac:dyDescent="0.25">
      <c r="A4" s="14">
        <v>3188296</v>
      </c>
      <c r="B4" s="15" t="s">
        <v>19</v>
      </c>
      <c r="C4" s="16" t="s">
        <v>20</v>
      </c>
      <c r="D4" s="17">
        <v>15.9</v>
      </c>
      <c r="E4" s="18">
        <v>3</v>
      </c>
      <c r="F4" s="17">
        <f t="shared" ref="F4:F18" si="0">E4*D4</f>
        <v>47.7</v>
      </c>
      <c r="G4" s="19">
        <v>24</v>
      </c>
      <c r="H4" s="20">
        <v>6</v>
      </c>
      <c r="I4" s="21">
        <v>65</v>
      </c>
      <c r="J4" s="21">
        <v>44</v>
      </c>
      <c r="K4" s="21">
        <v>24</v>
      </c>
      <c r="L4" s="22">
        <v>11</v>
      </c>
      <c r="M4" s="23">
        <v>31.5</v>
      </c>
      <c r="N4" s="23">
        <v>21</v>
      </c>
      <c r="O4" s="23">
        <v>21</v>
      </c>
      <c r="P4" s="24">
        <v>2.8</v>
      </c>
      <c r="Q4" s="25" t="s">
        <v>21</v>
      </c>
      <c r="R4" s="26" t="s">
        <v>22</v>
      </c>
      <c r="S4" s="26" t="s">
        <v>23</v>
      </c>
      <c r="T4" s="27">
        <v>8028716161336</v>
      </c>
      <c r="U4" s="28">
        <f t="shared" ref="U4:U18" si="1">(I4*J4*K4/1000000)*(E4/G4)</f>
        <v>8.5800000000000008E-3</v>
      </c>
    </row>
    <row r="5" spans="1:21" ht="15" customHeight="1" x14ac:dyDescent="0.25">
      <c r="A5" s="14">
        <v>3188297</v>
      </c>
      <c r="B5" s="15" t="s">
        <v>24</v>
      </c>
      <c r="C5" s="16" t="s">
        <v>20</v>
      </c>
      <c r="D5" s="17">
        <v>16.899999999999999</v>
      </c>
      <c r="E5" s="18">
        <v>233092</v>
      </c>
      <c r="F5" s="17">
        <f t="shared" si="0"/>
        <v>3939254.8</v>
      </c>
      <c r="G5" s="19">
        <v>16</v>
      </c>
      <c r="H5" s="20">
        <v>8</v>
      </c>
      <c r="I5" s="23">
        <v>44.5</v>
      </c>
      <c r="J5" s="23">
        <v>39</v>
      </c>
      <c r="K5" s="23">
        <v>23</v>
      </c>
      <c r="L5" s="22">
        <v>8.1999999999999993</v>
      </c>
      <c r="M5" s="23">
        <v>38</v>
      </c>
      <c r="N5" s="23">
        <v>21</v>
      </c>
      <c r="O5" s="23">
        <v>21</v>
      </c>
      <c r="P5" s="24">
        <v>3.7</v>
      </c>
      <c r="Q5" s="29">
        <v>9506620000</v>
      </c>
      <c r="R5" s="26" t="s">
        <v>22</v>
      </c>
      <c r="S5" s="26" t="s">
        <v>23</v>
      </c>
      <c r="T5" s="27">
        <v>8028716161343</v>
      </c>
      <c r="U5" s="28">
        <f t="shared" si="1"/>
        <v>581.51355112500005</v>
      </c>
    </row>
    <row r="6" spans="1:21" ht="15" customHeight="1" x14ac:dyDescent="0.25">
      <c r="A6" s="14">
        <v>3188298</v>
      </c>
      <c r="B6" s="15" t="s">
        <v>25</v>
      </c>
      <c r="C6" s="16" t="s">
        <v>20</v>
      </c>
      <c r="D6" s="17">
        <v>10.9</v>
      </c>
      <c r="E6" s="18">
        <v>78974</v>
      </c>
      <c r="F6" s="17">
        <f t="shared" si="0"/>
        <v>860816.6</v>
      </c>
      <c r="G6" s="19">
        <v>40</v>
      </c>
      <c r="H6" s="20">
        <v>10</v>
      </c>
      <c r="I6" s="23">
        <v>48</v>
      </c>
      <c r="J6" s="23">
        <v>30</v>
      </c>
      <c r="K6" s="23">
        <v>33</v>
      </c>
      <c r="L6" s="22">
        <v>7.2</v>
      </c>
      <c r="M6" s="23">
        <v>23</v>
      </c>
      <c r="N6" s="23">
        <v>14</v>
      </c>
      <c r="O6" s="23">
        <v>30</v>
      </c>
      <c r="P6" s="22">
        <v>1.6</v>
      </c>
      <c r="Q6" s="29">
        <v>9506620000</v>
      </c>
      <c r="R6" s="26" t="s">
        <v>22</v>
      </c>
      <c r="S6" s="26" t="s">
        <v>23</v>
      </c>
      <c r="T6" s="27">
        <v>8028716161350</v>
      </c>
      <c r="U6" s="28">
        <f t="shared" si="1"/>
        <v>93.821111999999999</v>
      </c>
    </row>
    <row r="7" spans="1:21" ht="15" customHeight="1" x14ac:dyDescent="0.25">
      <c r="A7" s="14">
        <v>3188299</v>
      </c>
      <c r="B7" s="15" t="s">
        <v>26</v>
      </c>
      <c r="C7" s="16" t="s">
        <v>20</v>
      </c>
      <c r="D7" s="17">
        <v>15.9</v>
      </c>
      <c r="E7" s="18">
        <v>182629</v>
      </c>
      <c r="F7" s="17">
        <f t="shared" si="0"/>
        <v>2903801.1</v>
      </c>
      <c r="G7" s="19">
        <v>32</v>
      </c>
      <c r="H7" s="20">
        <v>8</v>
      </c>
      <c r="I7" s="23">
        <v>44</v>
      </c>
      <c r="J7" s="23">
        <v>44</v>
      </c>
      <c r="K7" s="23">
        <v>45</v>
      </c>
      <c r="L7" s="22">
        <v>15.5</v>
      </c>
      <c r="M7" s="23">
        <v>43</v>
      </c>
      <c r="N7" s="23">
        <v>21</v>
      </c>
      <c r="O7" s="23">
        <v>21</v>
      </c>
      <c r="P7" s="22">
        <v>3.7</v>
      </c>
      <c r="Q7" s="29">
        <v>9506620000</v>
      </c>
      <c r="R7" s="26" t="s">
        <v>22</v>
      </c>
      <c r="S7" s="26" t="s">
        <v>27</v>
      </c>
      <c r="T7" s="27">
        <v>8028716161367</v>
      </c>
      <c r="U7" s="28">
        <f t="shared" si="1"/>
        <v>497.20745250000004</v>
      </c>
    </row>
    <row r="8" spans="1:21" ht="15" customHeight="1" x14ac:dyDescent="0.25">
      <c r="A8" s="14">
        <v>3188300</v>
      </c>
      <c r="B8" s="15" t="s">
        <v>28</v>
      </c>
      <c r="C8" s="16" t="s">
        <v>20</v>
      </c>
      <c r="D8" s="17">
        <v>29.9</v>
      </c>
      <c r="E8" s="18">
        <v>16</v>
      </c>
      <c r="F8" s="17">
        <f t="shared" si="0"/>
        <v>478.4</v>
      </c>
      <c r="G8" s="19">
        <v>6</v>
      </c>
      <c r="H8" s="30" t="s">
        <v>29</v>
      </c>
      <c r="I8" s="23">
        <v>32</v>
      </c>
      <c r="J8" s="23">
        <v>22</v>
      </c>
      <c r="K8" s="23">
        <v>21</v>
      </c>
      <c r="L8" s="22">
        <v>4</v>
      </c>
      <c r="M8" s="31" t="s">
        <v>29</v>
      </c>
      <c r="N8" s="31" t="s">
        <v>29</v>
      </c>
      <c r="O8" s="31" t="s">
        <v>29</v>
      </c>
      <c r="P8" s="30" t="s">
        <v>29</v>
      </c>
      <c r="Q8" s="25" t="s">
        <v>21</v>
      </c>
      <c r="R8" s="26" t="s">
        <v>22</v>
      </c>
      <c r="S8" s="26" t="s">
        <v>23</v>
      </c>
      <c r="T8" s="27">
        <v>8028716161374</v>
      </c>
      <c r="U8" s="28">
        <f t="shared" si="1"/>
        <v>3.9424000000000001E-2</v>
      </c>
    </row>
    <row r="9" spans="1:21" ht="15" customHeight="1" x14ac:dyDescent="0.25">
      <c r="A9" s="14">
        <v>3188301</v>
      </c>
      <c r="B9" s="15" t="s">
        <v>30</v>
      </c>
      <c r="C9" s="16" t="s">
        <v>20</v>
      </c>
      <c r="D9" s="17">
        <v>4.99</v>
      </c>
      <c r="E9" s="18">
        <v>261779</v>
      </c>
      <c r="F9" s="17">
        <f t="shared" si="0"/>
        <v>1306277.21</v>
      </c>
      <c r="G9" s="19">
        <v>40</v>
      </c>
      <c r="H9" s="20">
        <v>10</v>
      </c>
      <c r="I9" s="23">
        <v>47</v>
      </c>
      <c r="J9" s="23">
        <v>22</v>
      </c>
      <c r="K9" s="23">
        <v>40</v>
      </c>
      <c r="L9" s="22">
        <v>2.4</v>
      </c>
      <c r="M9" s="23">
        <v>45</v>
      </c>
      <c r="N9" s="23">
        <v>10</v>
      </c>
      <c r="O9" s="23">
        <v>19</v>
      </c>
      <c r="P9" s="24">
        <v>0.44</v>
      </c>
      <c r="Q9" s="29">
        <v>95030041</v>
      </c>
      <c r="R9" s="26" t="s">
        <v>22</v>
      </c>
      <c r="S9" s="26" t="s">
        <v>31</v>
      </c>
      <c r="T9" s="27">
        <v>8028716161381</v>
      </c>
      <c r="U9" s="28">
        <f t="shared" si="1"/>
        <v>270.679486</v>
      </c>
    </row>
    <row r="10" spans="1:21" ht="15" customHeight="1" x14ac:dyDescent="0.25">
      <c r="A10" s="14">
        <v>3188311</v>
      </c>
      <c r="B10" s="15" t="s">
        <v>32</v>
      </c>
      <c r="C10" s="16" t="s">
        <v>20</v>
      </c>
      <c r="D10" s="17">
        <v>16</v>
      </c>
      <c r="E10" s="18">
        <v>24</v>
      </c>
      <c r="F10" s="17">
        <f t="shared" si="0"/>
        <v>384</v>
      </c>
      <c r="G10" s="19">
        <v>8</v>
      </c>
      <c r="H10" s="30" t="s">
        <v>29</v>
      </c>
      <c r="I10" s="23">
        <v>38</v>
      </c>
      <c r="J10" s="23">
        <v>32</v>
      </c>
      <c r="K10" s="23">
        <v>10</v>
      </c>
      <c r="L10" s="22">
        <v>1.3</v>
      </c>
      <c r="M10" s="31" t="s">
        <v>29</v>
      </c>
      <c r="N10" s="31" t="s">
        <v>29</v>
      </c>
      <c r="O10" s="31" t="s">
        <v>29</v>
      </c>
      <c r="P10" s="30" t="s">
        <v>29</v>
      </c>
      <c r="Q10" s="25" t="s">
        <v>33</v>
      </c>
      <c r="R10" s="26" t="s">
        <v>22</v>
      </c>
      <c r="S10" s="26" t="s">
        <v>31</v>
      </c>
      <c r="T10" s="27">
        <v>8028716161398</v>
      </c>
      <c r="U10" s="28">
        <f t="shared" si="1"/>
        <v>3.6479999999999999E-2</v>
      </c>
    </row>
    <row r="11" spans="1:21" ht="15" customHeight="1" x14ac:dyDescent="0.25">
      <c r="A11" s="14">
        <v>3188312</v>
      </c>
      <c r="B11" s="15" t="s">
        <v>34</v>
      </c>
      <c r="C11" s="16" t="s">
        <v>20</v>
      </c>
      <c r="D11" s="17">
        <v>15</v>
      </c>
      <c r="E11" s="18">
        <v>7475</v>
      </c>
      <c r="F11" s="17">
        <f t="shared" si="0"/>
        <v>112125</v>
      </c>
      <c r="G11" s="19">
        <v>8</v>
      </c>
      <c r="H11" s="30" t="s">
        <v>29</v>
      </c>
      <c r="I11" s="32">
        <v>50</v>
      </c>
      <c r="J11" s="32">
        <v>35</v>
      </c>
      <c r="K11" s="32">
        <v>8</v>
      </c>
      <c r="L11" s="22">
        <v>1.6</v>
      </c>
      <c r="M11" s="31" t="s">
        <v>29</v>
      </c>
      <c r="N11" s="31" t="s">
        <v>29</v>
      </c>
      <c r="O11" s="31" t="s">
        <v>29</v>
      </c>
      <c r="P11" s="30" t="s">
        <v>29</v>
      </c>
      <c r="Q11" s="29">
        <v>4202929100</v>
      </c>
      <c r="R11" s="26" t="s">
        <v>22</v>
      </c>
      <c r="S11" s="26" t="s">
        <v>31</v>
      </c>
      <c r="T11" s="27">
        <v>8028716161404</v>
      </c>
      <c r="U11" s="28">
        <f t="shared" si="1"/>
        <v>13.081250000000001</v>
      </c>
    </row>
    <row r="12" spans="1:21" ht="15" customHeight="1" x14ac:dyDescent="0.25">
      <c r="A12" s="14">
        <v>3188313</v>
      </c>
      <c r="B12" s="15" t="s">
        <v>35</v>
      </c>
      <c r="C12" s="16" t="s">
        <v>20</v>
      </c>
      <c r="D12" s="17">
        <v>36.9</v>
      </c>
      <c r="E12" s="18">
        <v>10315</v>
      </c>
      <c r="F12" s="17">
        <f t="shared" si="0"/>
        <v>380623.5</v>
      </c>
      <c r="G12" s="19">
        <v>6</v>
      </c>
      <c r="H12" s="30" t="s">
        <v>29</v>
      </c>
      <c r="I12" s="32">
        <v>47</v>
      </c>
      <c r="J12" s="32">
        <v>37</v>
      </c>
      <c r="K12" s="32">
        <v>21</v>
      </c>
      <c r="L12" s="22">
        <v>3.5</v>
      </c>
      <c r="M12" s="31" t="s">
        <v>29</v>
      </c>
      <c r="N12" s="31" t="s">
        <v>29</v>
      </c>
      <c r="O12" s="31" t="s">
        <v>29</v>
      </c>
      <c r="P12" s="30" t="s">
        <v>29</v>
      </c>
      <c r="Q12" s="29">
        <v>4202929100</v>
      </c>
      <c r="R12" s="26" t="s">
        <v>22</v>
      </c>
      <c r="S12" s="26" t="s">
        <v>31</v>
      </c>
      <c r="T12" s="27">
        <v>8028716161428</v>
      </c>
      <c r="U12" s="28">
        <f t="shared" si="1"/>
        <v>62.782247500000011</v>
      </c>
    </row>
    <row r="13" spans="1:21" ht="15" customHeight="1" x14ac:dyDescent="0.25">
      <c r="A13" s="14">
        <v>3188314</v>
      </c>
      <c r="B13" s="15" t="s">
        <v>36</v>
      </c>
      <c r="C13" s="16" t="s">
        <v>20</v>
      </c>
      <c r="D13" s="17">
        <v>56.9</v>
      </c>
      <c r="E13" s="18">
        <v>4137</v>
      </c>
      <c r="F13" s="17">
        <f t="shared" si="0"/>
        <v>235395.3</v>
      </c>
      <c r="G13" s="19">
        <v>6</v>
      </c>
      <c r="H13" s="30" t="s">
        <v>29</v>
      </c>
      <c r="I13" s="32">
        <v>47.5</v>
      </c>
      <c r="J13" s="32">
        <v>41.5</v>
      </c>
      <c r="K13" s="32">
        <v>21</v>
      </c>
      <c r="L13" s="22">
        <v>4.5999999999999996</v>
      </c>
      <c r="M13" s="31" t="s">
        <v>29</v>
      </c>
      <c r="N13" s="31" t="s">
        <v>29</v>
      </c>
      <c r="O13" s="31" t="s">
        <v>29</v>
      </c>
      <c r="P13" s="30" t="s">
        <v>29</v>
      </c>
      <c r="Q13" s="29">
        <v>4202929100</v>
      </c>
      <c r="R13" s="26" t="s">
        <v>22</v>
      </c>
      <c r="S13" s="26" t="s">
        <v>31</v>
      </c>
      <c r="T13" s="27">
        <v>8028716161435</v>
      </c>
      <c r="U13" s="28">
        <f t="shared" si="1"/>
        <v>28.542714375000003</v>
      </c>
    </row>
    <row r="14" spans="1:21" ht="15" customHeight="1" x14ac:dyDescent="0.25">
      <c r="A14" s="14">
        <v>3188904</v>
      </c>
      <c r="B14" s="15" t="s">
        <v>37</v>
      </c>
      <c r="C14" s="16" t="s">
        <v>20</v>
      </c>
      <c r="D14" s="17">
        <v>12.9</v>
      </c>
      <c r="E14" s="18">
        <v>58801</v>
      </c>
      <c r="F14" s="17">
        <f t="shared" si="0"/>
        <v>758532.9</v>
      </c>
      <c r="G14" s="19">
        <v>48</v>
      </c>
      <c r="H14" s="20">
        <v>8</v>
      </c>
      <c r="I14" s="23">
        <v>44</v>
      </c>
      <c r="J14" s="23">
        <v>29</v>
      </c>
      <c r="K14" s="23">
        <v>39</v>
      </c>
      <c r="L14" s="22">
        <v>8.8000000000000007</v>
      </c>
      <c r="M14" s="23">
        <v>27</v>
      </c>
      <c r="N14" s="23">
        <v>21</v>
      </c>
      <c r="O14" s="23">
        <v>12</v>
      </c>
      <c r="P14" s="24">
        <f>L14/6</f>
        <v>1.4666666666666668</v>
      </c>
      <c r="Q14" s="29">
        <v>4202929100</v>
      </c>
      <c r="R14" s="26" t="s">
        <v>22</v>
      </c>
      <c r="S14" s="26" t="s">
        <v>31</v>
      </c>
      <c r="T14" s="27">
        <v>8028716162135</v>
      </c>
      <c r="U14" s="28">
        <f t="shared" si="1"/>
        <v>60.96193675</v>
      </c>
    </row>
    <row r="15" spans="1:21" ht="15" customHeight="1" x14ac:dyDescent="0.25">
      <c r="A15" s="14">
        <v>3188905</v>
      </c>
      <c r="B15" s="15" t="s">
        <v>38</v>
      </c>
      <c r="C15" s="16" t="s">
        <v>20</v>
      </c>
      <c r="D15" s="17">
        <v>12.9</v>
      </c>
      <c r="E15" s="18">
        <v>17219</v>
      </c>
      <c r="F15" s="17">
        <f t="shared" si="0"/>
        <v>222125.1</v>
      </c>
      <c r="G15" s="19">
        <v>48</v>
      </c>
      <c r="H15" s="20">
        <v>8</v>
      </c>
      <c r="I15" s="32">
        <v>54</v>
      </c>
      <c r="J15" s="32">
        <v>32</v>
      </c>
      <c r="K15" s="32">
        <v>33</v>
      </c>
      <c r="L15" s="22">
        <v>9.76</v>
      </c>
      <c r="M15" s="32">
        <v>30</v>
      </c>
      <c r="N15" s="32">
        <v>26</v>
      </c>
      <c r="O15" s="32">
        <v>10</v>
      </c>
      <c r="P15" s="22">
        <f>L15/6</f>
        <v>1.6266666666666667</v>
      </c>
      <c r="Q15" s="29">
        <v>4202929100</v>
      </c>
      <c r="R15" s="26" t="s">
        <v>22</v>
      </c>
      <c r="S15" s="26" t="s">
        <v>31</v>
      </c>
      <c r="T15" s="27">
        <v>8028716162128</v>
      </c>
      <c r="U15" s="28">
        <f t="shared" si="1"/>
        <v>20.456172000000002</v>
      </c>
    </row>
    <row r="16" spans="1:21" ht="15" customHeight="1" x14ac:dyDescent="0.25">
      <c r="A16" s="14">
        <v>3188906</v>
      </c>
      <c r="B16" s="15" t="s">
        <v>39</v>
      </c>
      <c r="C16" s="16" t="s">
        <v>20</v>
      </c>
      <c r="D16" s="17">
        <v>15.9</v>
      </c>
      <c r="E16" s="18">
        <v>114652</v>
      </c>
      <c r="F16" s="17">
        <f t="shared" si="0"/>
        <v>1822966.8</v>
      </c>
      <c r="G16" s="19">
        <v>8</v>
      </c>
      <c r="H16" s="30" t="s">
        <v>29</v>
      </c>
      <c r="I16" s="23">
        <v>30</v>
      </c>
      <c r="J16" s="23">
        <v>25</v>
      </c>
      <c r="K16" s="23">
        <v>22</v>
      </c>
      <c r="L16" s="22">
        <v>2</v>
      </c>
      <c r="M16" s="31" t="s">
        <v>29</v>
      </c>
      <c r="N16" s="31" t="s">
        <v>29</v>
      </c>
      <c r="O16" s="31" t="s">
        <v>29</v>
      </c>
      <c r="P16" s="30" t="s">
        <v>29</v>
      </c>
      <c r="Q16" s="29">
        <v>4202929100</v>
      </c>
      <c r="R16" s="26" t="s">
        <v>22</v>
      </c>
      <c r="S16" s="26" t="s">
        <v>31</v>
      </c>
      <c r="T16" s="27">
        <v>8028716162104</v>
      </c>
      <c r="U16" s="28">
        <f t="shared" si="1"/>
        <v>236.46975</v>
      </c>
    </row>
    <row r="17" spans="1:21" ht="15" customHeight="1" x14ac:dyDescent="0.25">
      <c r="A17" s="14">
        <v>3188907</v>
      </c>
      <c r="B17" s="15" t="s">
        <v>40</v>
      </c>
      <c r="C17" s="16" t="s">
        <v>20</v>
      </c>
      <c r="D17" s="17">
        <v>9.9</v>
      </c>
      <c r="E17" s="18">
        <v>1833</v>
      </c>
      <c r="F17" s="17">
        <f t="shared" si="0"/>
        <v>18146.7</v>
      </c>
      <c r="G17" s="19">
        <v>48</v>
      </c>
      <c r="H17" s="20">
        <v>8</v>
      </c>
      <c r="I17" s="23">
        <v>30</v>
      </c>
      <c r="J17" s="23">
        <v>25</v>
      </c>
      <c r="K17" s="23">
        <v>27</v>
      </c>
      <c r="L17" s="22">
        <v>5.4</v>
      </c>
      <c r="M17" s="23">
        <v>29</v>
      </c>
      <c r="N17" s="23">
        <v>11</v>
      </c>
      <c r="O17" s="23">
        <v>8</v>
      </c>
      <c r="P17" s="24">
        <f>L17/6</f>
        <v>0.9</v>
      </c>
      <c r="Q17" s="29">
        <v>4202929100</v>
      </c>
      <c r="R17" s="26" t="s">
        <v>22</v>
      </c>
      <c r="S17" s="26" t="s">
        <v>31</v>
      </c>
      <c r="T17" s="27">
        <v>8028716162111</v>
      </c>
      <c r="U17" s="28">
        <f t="shared" si="1"/>
        <v>0.77329687499999999</v>
      </c>
    </row>
    <row r="18" spans="1:21" ht="15" customHeight="1" x14ac:dyDescent="0.25">
      <c r="A18" s="14">
        <v>3189433</v>
      </c>
      <c r="B18" s="15" t="s">
        <v>41</v>
      </c>
      <c r="C18" s="16" t="s">
        <v>20</v>
      </c>
      <c r="D18" s="17">
        <v>9.9</v>
      </c>
      <c r="E18" s="18">
        <v>103352</v>
      </c>
      <c r="F18" s="17">
        <f t="shared" si="0"/>
        <v>1023184.8</v>
      </c>
      <c r="G18" s="19">
        <v>50</v>
      </c>
      <c r="H18" s="20">
        <v>10</v>
      </c>
      <c r="I18" s="23">
        <v>65.5</v>
      </c>
      <c r="J18" s="23">
        <v>24.5</v>
      </c>
      <c r="K18" s="23">
        <v>33</v>
      </c>
      <c r="L18" s="22">
        <v>8.6</v>
      </c>
      <c r="M18" s="23">
        <v>31.5</v>
      </c>
      <c r="N18" s="23">
        <v>23</v>
      </c>
      <c r="O18" s="23">
        <v>12.5</v>
      </c>
      <c r="P18" s="24">
        <v>1.55</v>
      </c>
      <c r="Q18" s="29">
        <v>8414208000</v>
      </c>
      <c r="R18" s="26" t="s">
        <v>22</v>
      </c>
      <c r="S18" s="26" t="s">
        <v>42</v>
      </c>
      <c r="T18" s="27">
        <v>8028716162463</v>
      </c>
      <c r="U18" s="28">
        <f t="shared" si="1"/>
        <v>109.46372052</v>
      </c>
    </row>
    <row r="19" spans="1:21" ht="15" customHeight="1" x14ac:dyDescent="0.25">
      <c r="A19" s="33"/>
      <c r="B19" s="33"/>
      <c r="C19" s="33"/>
      <c r="D19" s="33"/>
      <c r="E19" s="34">
        <f>SUM(E4:E18)</f>
        <v>1074301</v>
      </c>
      <c r="F19" s="35">
        <f>SUM(F4:F18)</f>
        <v>13584159.91</v>
      </c>
      <c r="G19" s="33"/>
      <c r="H19" s="33"/>
      <c r="I19" s="36"/>
      <c r="J19" s="36"/>
      <c r="K19" s="36"/>
      <c r="L19" s="33"/>
      <c r="M19" s="36"/>
      <c r="N19" s="36"/>
      <c r="O19" s="36"/>
      <c r="P19" s="33"/>
      <c r="Q19" s="33"/>
      <c r="R19" s="33"/>
      <c r="S19" s="33"/>
      <c r="T19" s="33"/>
      <c r="U19" s="37">
        <f>SUM(U4:U18)</f>
        <v>1975.8371736449999</v>
      </c>
    </row>
    <row r="20" spans="1:21" ht="15" customHeight="1" x14ac:dyDescent="0.25">
      <c r="A20" s="6"/>
      <c r="B20" s="6"/>
      <c r="C20" s="38"/>
      <c r="D20" s="6"/>
      <c r="E20" s="6"/>
      <c r="F20" s="39"/>
      <c r="G20" s="6"/>
      <c r="H20" s="6"/>
      <c r="I20" s="7"/>
      <c r="J20" s="7"/>
      <c r="K20" s="7"/>
      <c r="L20" s="6"/>
      <c r="M20" s="7"/>
      <c r="N20" s="7"/>
      <c r="O20" s="7"/>
      <c r="P20" s="6"/>
      <c r="Q20" s="6"/>
      <c r="R20" s="6"/>
      <c r="S20" s="6"/>
      <c r="T20" s="6"/>
      <c r="U20" s="6"/>
    </row>
    <row r="21" spans="1:21" ht="15" customHeight="1" x14ac:dyDescent="0.25">
      <c r="A21" s="6"/>
      <c r="B21" s="6"/>
      <c r="C21" s="40"/>
      <c r="D21" s="6"/>
      <c r="E21" s="6"/>
      <c r="F21" s="41"/>
      <c r="G21" s="6"/>
      <c r="H21" s="6"/>
      <c r="I21" s="7"/>
      <c r="J21" s="7"/>
      <c r="K21" s="7"/>
      <c r="L21" s="6"/>
      <c r="M21" s="7"/>
      <c r="N21" s="7"/>
      <c r="O21" s="7"/>
      <c r="P21" s="6"/>
      <c r="Q21" s="6"/>
      <c r="R21" s="6"/>
      <c r="S21" s="6"/>
      <c r="T21" s="6"/>
      <c r="U21" s="6"/>
    </row>
  </sheetData>
  <mergeCells count="2">
    <mergeCell ref="I3:K3"/>
    <mergeCell ref="M3:O3"/>
  </mergeCells>
  <pageMargins left="0.23622000000000001" right="0.23622000000000001" top="0.748031" bottom="0.748031" header="0.31496099999999999" footer="0.31496099999999999"/>
  <pageSetup scale="65" orientation="landscape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office</cp:lastModifiedBy>
  <dcterms:modified xsi:type="dcterms:W3CDTF">2019-10-21T09:43:10Z</dcterms:modified>
</cp:coreProperties>
</file>